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jur-juridiquemarches\Marchés SUP 40 KE\Services\Dechets recyclables\2 - DCE\02.V2\DQE-BPU\"/>
    </mc:Choice>
  </mc:AlternateContent>
  <xr:revisionPtr revIDLastSave="0" documentId="13_ncr:1_{02A00268-77B6-4CF4-94D5-C00DCFBF3FE7}" xr6:coauthVersionLast="47" xr6:coauthVersionMax="47" xr10:uidLastSave="{00000000-0000-0000-0000-000000000000}"/>
  <bookViews>
    <workbookView xWindow="-28920" yWindow="-120" windowWidth="29040" windowHeight="15720" activeTab="1" xr2:uid="{757AAE47-EAA1-4C1E-8811-F450C7DABD92}"/>
  </bookViews>
  <sheets>
    <sheet name="DQE" sheetId="1" r:id="rId1"/>
    <sheet name="BPU" sheetId="2" r:id="rId2"/>
  </sheets>
  <externalReferences>
    <externalReference r:id="rId3"/>
  </externalReferences>
  <definedNames>
    <definedName name="_xlnm.Print_Area" localSheetId="1">BPU!$A$3:$E$37</definedName>
    <definedName name="_xlnm.Print_Area" localSheetId="0">DQE!$A$1:$M$25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30" i="1" l="1"/>
  <c r="B29" i="1"/>
  <c r="B28" i="1"/>
  <c r="J24" i="1" l="1"/>
  <c r="K24" i="1" s="1"/>
  <c r="G24" i="1"/>
  <c r="H24" i="1" s="1"/>
  <c r="D24" i="1"/>
  <c r="E24" i="1" s="1"/>
  <c r="J23" i="1"/>
  <c r="K23" i="1" s="1"/>
  <c r="G23" i="1"/>
  <c r="H23" i="1" s="1"/>
  <c r="D23" i="1"/>
  <c r="E23" i="1" s="1"/>
  <c r="J22" i="1"/>
  <c r="I22" i="1"/>
  <c r="G22" i="1"/>
  <c r="H22" i="1" s="1"/>
  <c r="D22" i="1"/>
  <c r="E22" i="1" s="1"/>
  <c r="J21" i="1"/>
  <c r="K21" i="1" s="1"/>
  <c r="G21" i="1"/>
  <c r="H21" i="1" s="1"/>
  <c r="D21" i="1"/>
  <c r="E21" i="1" s="1"/>
  <c r="J16" i="1"/>
  <c r="K16" i="1" s="1"/>
  <c r="G16" i="1"/>
  <c r="H16" i="1" s="1"/>
  <c r="D16" i="1"/>
  <c r="E16" i="1" s="1"/>
  <c r="J15" i="1"/>
  <c r="K15" i="1" s="1"/>
  <c r="G15" i="1"/>
  <c r="H15" i="1" s="1"/>
  <c r="D15" i="1"/>
  <c r="E15" i="1" s="1"/>
  <c r="J14" i="1"/>
  <c r="K14" i="1" s="1"/>
  <c r="G14" i="1"/>
  <c r="H14" i="1" s="1"/>
  <c r="D14" i="1"/>
  <c r="E14" i="1" s="1"/>
  <c r="J9" i="1"/>
  <c r="K9" i="1" s="1"/>
  <c r="G9" i="1"/>
  <c r="H9" i="1" s="1"/>
  <c r="D9" i="1"/>
  <c r="E9" i="1" s="1"/>
  <c r="J8" i="1"/>
  <c r="K8" i="1" s="1"/>
  <c r="G8" i="1"/>
  <c r="H8" i="1" s="1"/>
  <c r="D8" i="1"/>
  <c r="E8" i="1" s="1"/>
  <c r="J7" i="1"/>
  <c r="K7" i="1" s="1"/>
  <c r="G7" i="1"/>
  <c r="H7" i="1" s="1"/>
  <c r="D7" i="1"/>
  <c r="E7" i="1" s="1"/>
  <c r="M8" i="1" l="1"/>
  <c r="M21" i="1"/>
  <c r="M23" i="1"/>
  <c r="H10" i="1"/>
  <c r="K10" i="1"/>
  <c r="M9" i="1"/>
  <c r="K22" i="1"/>
  <c r="M22" i="1" s="1"/>
  <c r="M15" i="1"/>
  <c r="M24" i="1"/>
  <c r="M16" i="1"/>
  <c r="M7" i="1"/>
  <c r="E10" i="1"/>
  <c r="E25" i="1"/>
  <c r="H25" i="1"/>
  <c r="M14" i="1"/>
  <c r="E17" i="1"/>
  <c r="H17" i="1"/>
  <c r="K17" i="1"/>
  <c r="M17" i="1" l="1"/>
  <c r="M10" i="1"/>
  <c r="M25" i="1"/>
  <c r="K25" i="1"/>
</calcChain>
</file>

<file path=xl/sharedStrings.xml><?xml version="1.0" encoding="utf-8"?>
<sst xmlns="http://schemas.openxmlformats.org/spreadsheetml/2006/main" count="103" uniqueCount="47">
  <si>
    <t>Le candidat compléte seulement l'onglet BPU et s'assure de la cohérence des prix entre la DQE et le BPU</t>
  </si>
  <si>
    <t>Les quantités et les types de contenants indiqués dans les DQE ne sont pas contractuels et servent de base à l'analyse financière</t>
  </si>
  <si>
    <t>Site de Nantes Hotel Dieu</t>
  </si>
  <si>
    <t>type de dechet (fillière)</t>
  </si>
  <si>
    <t>Nombre de contenant</t>
  </si>
  <si>
    <t>Prix unitaire annuel location contenant en € HT</t>
  </si>
  <si>
    <t>nombre de collecte annuelle estimé</t>
  </si>
  <si>
    <t>Prix unitaire collecte en € HT</t>
  </si>
  <si>
    <t>Prix annuel collecte en €HT</t>
  </si>
  <si>
    <t>Quantité annuelle collectée estimée en Tonnes</t>
  </si>
  <si>
    <t>Prix annuel traitement en € HT</t>
  </si>
  <si>
    <t xml:space="preserve">Taux de TVA </t>
  </si>
  <si>
    <t>Prix annuel en € HT</t>
  </si>
  <si>
    <t>Recyclage en mélange</t>
  </si>
  <si>
    <t>Cartons</t>
  </si>
  <si>
    <t>Polystyrènes</t>
  </si>
  <si>
    <t>Site de Saint-Herblain</t>
  </si>
  <si>
    <t>La Roche sur Yon</t>
  </si>
  <si>
    <t>Ordures ménagères</t>
  </si>
  <si>
    <t>Prix des Contenants</t>
  </si>
  <si>
    <t>Nantes HD</t>
  </si>
  <si>
    <t>ABG - Saint-Herblain</t>
  </si>
  <si>
    <t>La Roche-sur-Yon</t>
  </si>
  <si>
    <t>Prix unitaire de collecte mutualisé € HT</t>
  </si>
  <si>
    <t>commentaire, le candidat indique les filières qu'il mutalise lors de la collecte (exemple : le candidat peut collecter le recyclage en mélange meme temps que le carton et le polystyrène)</t>
  </si>
  <si>
    <t>Prix traitement des déchets</t>
  </si>
  <si>
    <t xml:space="preserve">Prix du traitement en € HT à la tonne </t>
  </si>
  <si>
    <t>bac roulant 1000 L +/- 50 L</t>
  </si>
  <si>
    <t>bac roulant 770 L  + / - 40 L</t>
  </si>
  <si>
    <t>bac roulant 660 L  +/- 30 L</t>
  </si>
  <si>
    <t>bac roulant 340 L  +/- 15 L</t>
  </si>
  <si>
    <t>Bac roulant 240 L +/- 10 L</t>
  </si>
  <si>
    <t>Caisse palette 660 L +/- 30 L</t>
  </si>
  <si>
    <t xml:space="preserve">Benne fermée 5000 L +/-250L </t>
  </si>
  <si>
    <t>Le candidat peut proposer d'autres contenants en ajoutant des lignes à la suite.</t>
  </si>
  <si>
    <t>Roll grillagé  3000L +/- 200L</t>
  </si>
  <si>
    <t>Roll grillagé  1500L +/- 200L</t>
  </si>
  <si>
    <t>Prix unitaire mensuel location contenant en € HT</t>
  </si>
  <si>
    <t xml:space="preserve"> 2022/EFS-CPDL/214  -  ENLEVEMENT, TRANSPORT ET TRAITEMENT DES DECHETS NON DANGEREUX DE L’EFS CENTRE-PAYS DE LA LOIRE
 DQE - non contractuel lot 1 </t>
  </si>
  <si>
    <t>Prix annuel de location des contenants en € HT</t>
  </si>
  <si>
    <t xml:space="preserve"> 2022/EFS-CPDL/214  -  ENLEVEMENT, TRANSPORT ET TRAITEMENT DES DECHETS NON DANGEREUX DE L’EFS CENTRE-PAYS DE LA LOIRE
 BPU - lot 1 </t>
  </si>
  <si>
    <t>Prix  de collecte</t>
  </si>
  <si>
    <t>Prix collecte mutualisé</t>
  </si>
  <si>
    <t xml:space="preserve">Type de contenant equivalent au DQE </t>
  </si>
  <si>
    <t>Type de contenant equivalent au DQE</t>
  </si>
  <si>
    <t>Saint Herblain</t>
  </si>
  <si>
    <t>Total sur 48 mois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</si>
</sst>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 applyAlignment="1">
      <alignment horizontal="center"/>
    </xf>
    <xf numFmtId="0" fontId="3" fillId="3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4" borderId="2" xfId="0" applyFill="1" applyBorder="1" applyAlignment="1">
      <alignment horizontal="center"/>
    </xf>
    <xf numFmtId="164" fontId="0" fillId="4" borderId="2" xfId="0" applyNumberFormat="1" applyFill="1" applyBorder="1" applyAlignment="1">
      <alignment horizontal="center"/>
    </xf>
    <xf numFmtId="2" fontId="0" fillId="4" borderId="2" xfId="0" applyNumberFormat="1" applyFill="1" applyBorder="1" applyAlignment="1">
      <alignment horizontal="center"/>
    </xf>
    <xf numFmtId="0" fontId="0" fillId="4" borderId="2" xfId="0" applyFill="1" applyBorder="1"/>
    <xf numFmtId="164" fontId="0" fillId="4" borderId="2" xfId="0" applyNumberFormat="1" applyFill="1" applyBorder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1" fillId="4" borderId="2" xfId="0" applyNumberFormat="1" applyFont="1" applyFill="1" applyBorder="1"/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2" xfId="0" applyFill="1" applyBorder="1"/>
    <xf numFmtId="0" fontId="0" fillId="0" borderId="0" xfId="0" applyFill="1"/>
    <xf numFmtId="0" fontId="4" fillId="0" borderId="0" xfId="0" applyFont="1"/>
    <xf numFmtId="0" fontId="0" fillId="3" borderId="3" xfId="0" applyFill="1" applyBorder="1" applyAlignment="1">
      <alignment horizontal="center" vertical="center" wrapText="1"/>
    </xf>
    <xf numFmtId="0" fontId="2" fillId="0" borderId="0" xfId="0" applyFont="1" applyAlignment="1">
      <alignment vertical="top"/>
    </xf>
    <xf numFmtId="0" fontId="0" fillId="0" borderId="0" xfId="0" applyAlignment="1">
      <alignment vertical="center"/>
    </xf>
    <xf numFmtId="0" fontId="0" fillId="0" borderId="3" xfId="0" applyBorder="1" applyAlignment="1">
      <alignment horizontal="center" vertical="center"/>
    </xf>
    <xf numFmtId="0" fontId="0" fillId="6" borderId="7" xfId="0" applyFill="1" applyBorder="1" applyAlignment="1">
      <alignment horizontal="center" vertical="center" wrapText="1"/>
    </xf>
    <xf numFmtId="0" fontId="0" fillId="6" borderId="8" xfId="0" applyFill="1" applyBorder="1" applyAlignment="1">
      <alignment horizontal="center" vertical="center" wrapText="1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Fill="1" applyBorder="1"/>
    <xf numFmtId="0" fontId="0" fillId="0" borderId="15" xfId="0" applyFill="1" applyBorder="1"/>
    <xf numFmtId="0" fontId="3" fillId="3" borderId="16" xfId="0" applyFont="1" applyFill="1" applyBorder="1" applyAlignment="1">
      <alignment horizontal="center" vertical="center" wrapText="1"/>
    </xf>
    <xf numFmtId="0" fontId="0" fillId="6" borderId="16" xfId="0" applyFill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/>
    <xf numFmtId="0" fontId="0" fillId="0" borderId="17" xfId="0" applyBorder="1"/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wrapText="1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wrapText="1"/>
    </xf>
    <xf numFmtId="0" fontId="0" fillId="0" borderId="14" xfId="0" applyBorder="1" applyAlignment="1">
      <alignment horizontal="center" vertical="center"/>
    </xf>
    <xf numFmtId="0" fontId="0" fillId="0" borderId="18" xfId="0" applyBorder="1"/>
    <xf numFmtId="0" fontId="0" fillId="0" borderId="9" xfId="0" applyBorder="1"/>
    <xf numFmtId="0" fontId="0" fillId="0" borderId="12" xfId="0" applyBorder="1" applyAlignment="1">
      <alignment horizontal="center" vertical="center"/>
    </xf>
    <xf numFmtId="0" fontId="0" fillId="0" borderId="18" xfId="0" applyBorder="1" applyAlignment="1">
      <alignment horizontal="center"/>
    </xf>
    <xf numFmtId="0" fontId="1" fillId="7" borderId="19" xfId="0" applyFont="1" applyFill="1" applyBorder="1" applyAlignment="1">
      <alignment vertical="center" wrapText="1"/>
    </xf>
    <xf numFmtId="0" fontId="1" fillId="6" borderId="2" xfId="0" applyFont="1" applyFill="1" applyBorder="1" applyAlignment="1">
      <alignment horizontal="center"/>
    </xf>
    <xf numFmtId="164" fontId="0" fillId="0" borderId="2" xfId="0" applyNumberFormat="1" applyBorder="1"/>
    <xf numFmtId="0" fontId="1" fillId="7" borderId="2" xfId="0" applyFont="1" applyFill="1" applyBorder="1"/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1" fillId="8" borderId="4" xfId="0" applyFont="1" applyFill="1" applyBorder="1" applyAlignment="1">
      <alignment horizontal="center" vertical="center"/>
    </xf>
    <xf numFmtId="0" fontId="1" fillId="8" borderId="6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/>
    </xf>
    <xf numFmtId="0" fontId="1" fillId="8" borderId="5" xfId="0" applyFont="1" applyFill="1" applyBorder="1" applyAlignment="1">
      <alignment horizontal="center"/>
    </xf>
    <xf numFmtId="0" fontId="1" fillId="8" borderId="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artagez.efs.sante.ban/regions/CPDL/espaces-transverses/Marchs/traitement%20et%20recyclage%20des%20d&#233;chets%20non%20dangereux/DCE/DQE%20+%20BPU%20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QE"/>
      <sheetName val="BPU"/>
      <sheetName val="Allotissement"/>
      <sheetName val="critères"/>
    </sheetNames>
    <sheetDataSet>
      <sheetData sheetId="0"/>
      <sheetData sheetId="1">
        <row r="4">
          <cell r="C4"/>
        </row>
        <row r="5">
          <cell r="C5"/>
        </row>
        <row r="6">
          <cell r="C6"/>
        </row>
        <row r="7">
          <cell r="C7"/>
        </row>
        <row r="20">
          <cell r="E20"/>
        </row>
        <row r="21">
          <cell r="C21"/>
          <cell r="D21"/>
          <cell r="E21"/>
        </row>
        <row r="22">
          <cell r="C22"/>
          <cell r="D22"/>
          <cell r="E22"/>
        </row>
        <row r="23">
          <cell r="C23"/>
          <cell r="D23"/>
          <cell r="E23"/>
        </row>
        <row r="35">
          <cell r="C35"/>
        </row>
        <row r="36">
          <cell r="C36"/>
        </row>
        <row r="37">
          <cell r="C37"/>
        </row>
        <row r="38">
          <cell r="C38"/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77E45-BE4C-4052-B3DE-EE33104347CA}">
  <sheetPr>
    <pageSetUpPr fitToPage="1"/>
  </sheetPr>
  <dimension ref="A1:M30"/>
  <sheetViews>
    <sheetView zoomScale="90" zoomScaleNormal="90" workbookViewId="0">
      <selection activeCell="B20" sqref="B20"/>
    </sheetView>
  </sheetViews>
  <sheetFormatPr baseColWidth="10" defaultRowHeight="14.5" x14ac:dyDescent="0.35"/>
  <cols>
    <col min="1" max="1" width="46.1796875" customWidth="1"/>
    <col min="2" max="2" width="28" customWidth="1"/>
    <col min="4" max="4" width="15.453125" customWidth="1"/>
  </cols>
  <sheetData>
    <row r="1" spans="1:13" ht="42.75" customHeight="1" thickBot="1" x14ac:dyDescent="0.4">
      <c r="A1" s="49" t="s">
        <v>38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1"/>
    </row>
    <row r="3" spans="1:13" x14ac:dyDescent="0.35">
      <c r="A3" t="s">
        <v>0</v>
      </c>
    </row>
    <row r="4" spans="1:13" x14ac:dyDescent="0.35">
      <c r="A4" s="19" t="s">
        <v>1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x14ac:dyDescent="0.35">
      <c r="A5" s="52" t="s">
        <v>2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</row>
    <row r="6" spans="1:13" ht="72.5" x14ac:dyDescent="0.35">
      <c r="A6" s="2" t="s">
        <v>3</v>
      </c>
      <c r="B6" s="2" t="s">
        <v>43</v>
      </c>
      <c r="C6" s="2" t="s">
        <v>4</v>
      </c>
      <c r="D6" s="18" t="s">
        <v>37</v>
      </c>
      <c r="E6" s="18" t="s">
        <v>39</v>
      </c>
      <c r="F6" s="2" t="s">
        <v>6</v>
      </c>
      <c r="G6" s="2" t="s">
        <v>7</v>
      </c>
      <c r="H6" s="2" t="s">
        <v>8</v>
      </c>
      <c r="I6" s="2" t="s">
        <v>9</v>
      </c>
      <c r="J6" s="2" t="s">
        <v>26</v>
      </c>
      <c r="K6" s="2" t="s">
        <v>10</v>
      </c>
      <c r="L6" s="2" t="s">
        <v>11</v>
      </c>
      <c r="M6" s="2" t="s">
        <v>12</v>
      </c>
    </row>
    <row r="7" spans="1:13" x14ac:dyDescent="0.35">
      <c r="A7" s="3" t="s">
        <v>13</v>
      </c>
      <c r="B7" s="4" t="s">
        <v>29</v>
      </c>
      <c r="C7" s="4">
        <v>6</v>
      </c>
      <c r="D7" s="5">
        <f>[1]BPU!C7</f>
        <v>0</v>
      </c>
      <c r="E7" s="5">
        <f>D7*C7</f>
        <v>0</v>
      </c>
      <c r="F7" s="4">
        <v>52</v>
      </c>
      <c r="G7" s="5">
        <f>[1]BPU!C21</f>
        <v>0</v>
      </c>
      <c r="H7" s="5">
        <f>F7*G7</f>
        <v>0</v>
      </c>
      <c r="I7" s="6">
        <v>23.13</v>
      </c>
      <c r="J7" s="5">
        <f>[1]BPU!C36</f>
        <v>0</v>
      </c>
      <c r="K7" s="5">
        <f>J7*I7</f>
        <v>0</v>
      </c>
      <c r="L7" s="7"/>
      <c r="M7" s="8">
        <f>E7+H7+K7</f>
        <v>0</v>
      </c>
    </row>
    <row r="8" spans="1:13" x14ac:dyDescent="0.35">
      <c r="A8" s="3" t="s">
        <v>14</v>
      </c>
      <c r="B8" s="4" t="s">
        <v>36</v>
      </c>
      <c r="C8" s="4">
        <v>1</v>
      </c>
      <c r="D8" s="5">
        <f>[1]BPU!C4</f>
        <v>0</v>
      </c>
      <c r="E8" s="5">
        <f>D8*C8</f>
        <v>0</v>
      </c>
      <c r="F8" s="4">
        <v>52</v>
      </c>
      <c r="G8" s="5">
        <f>[1]BPU!C22</f>
        <v>0</v>
      </c>
      <c r="H8" s="5">
        <f t="shared" ref="H8:H9" si="0">F8*G8</f>
        <v>0</v>
      </c>
      <c r="I8" s="6">
        <v>7.88</v>
      </c>
      <c r="J8" s="5">
        <f>[1]BPU!C37</f>
        <v>0</v>
      </c>
      <c r="K8" s="5">
        <f t="shared" ref="K8:K9" si="1">J8*I8</f>
        <v>0</v>
      </c>
      <c r="L8" s="7"/>
      <c r="M8" s="8">
        <f t="shared" ref="M8:M9" si="2">E8+H8+K8</f>
        <v>0</v>
      </c>
    </row>
    <row r="9" spans="1:13" x14ac:dyDescent="0.35">
      <c r="A9" s="3" t="s">
        <v>15</v>
      </c>
      <c r="B9" s="4" t="s">
        <v>36</v>
      </c>
      <c r="C9" s="4">
        <v>1</v>
      </c>
      <c r="D9" s="5">
        <f>[1]BPU!C5</f>
        <v>0</v>
      </c>
      <c r="E9" s="5">
        <f t="shared" ref="E9" si="3">D9*C9</f>
        <v>0</v>
      </c>
      <c r="F9" s="4">
        <v>52</v>
      </c>
      <c r="G9" s="5">
        <f>[1]BPU!C23</f>
        <v>0</v>
      </c>
      <c r="H9" s="5">
        <f t="shared" si="0"/>
        <v>0</v>
      </c>
      <c r="I9" s="6">
        <v>0.04</v>
      </c>
      <c r="J9" s="5">
        <f>[1]BPU!C38</f>
        <v>0</v>
      </c>
      <c r="K9" s="5">
        <f t="shared" si="1"/>
        <v>0</v>
      </c>
      <c r="L9" s="7"/>
      <c r="M9" s="8">
        <f t="shared" si="2"/>
        <v>0</v>
      </c>
    </row>
    <row r="10" spans="1:13" x14ac:dyDescent="0.35">
      <c r="A10" s="9"/>
      <c r="B10" s="9"/>
      <c r="C10" s="9"/>
      <c r="D10" s="10"/>
      <c r="E10" s="5">
        <f>SUM(E7:E9)</f>
        <v>0</v>
      </c>
      <c r="F10" s="9"/>
      <c r="G10" s="10"/>
      <c r="H10" s="5">
        <f>SUM(H7:H9)</f>
        <v>0</v>
      </c>
      <c r="I10" s="10"/>
      <c r="J10" s="9"/>
      <c r="K10" s="5">
        <f>SUM(K7:K9)</f>
        <v>0</v>
      </c>
      <c r="M10" s="11">
        <f>SUM(M7:M9)</f>
        <v>0</v>
      </c>
    </row>
    <row r="11" spans="1:13" x14ac:dyDescent="0.35">
      <c r="A11" s="9"/>
    </row>
    <row r="12" spans="1:13" x14ac:dyDescent="0.35">
      <c r="A12" s="52" t="s">
        <v>16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</row>
    <row r="13" spans="1:13" ht="72.5" x14ac:dyDescent="0.35">
      <c r="A13" s="2" t="s">
        <v>3</v>
      </c>
      <c r="B13" s="2" t="s">
        <v>44</v>
      </c>
      <c r="C13" s="2" t="s">
        <v>4</v>
      </c>
      <c r="D13" s="18" t="s">
        <v>37</v>
      </c>
      <c r="E13" s="18" t="s">
        <v>39</v>
      </c>
      <c r="F13" s="2" t="s">
        <v>6</v>
      </c>
      <c r="G13" s="2" t="s">
        <v>7</v>
      </c>
      <c r="H13" s="2" t="s">
        <v>8</v>
      </c>
      <c r="I13" s="2" t="s">
        <v>9</v>
      </c>
      <c r="J13" s="2" t="s">
        <v>26</v>
      </c>
      <c r="K13" s="2" t="s">
        <v>10</v>
      </c>
      <c r="L13" s="2" t="s">
        <v>11</v>
      </c>
      <c r="M13" s="2" t="s">
        <v>12</v>
      </c>
    </row>
    <row r="14" spans="1:13" x14ac:dyDescent="0.35">
      <c r="A14" s="3" t="s">
        <v>13</v>
      </c>
      <c r="B14" s="4" t="s">
        <v>28</v>
      </c>
      <c r="C14" s="4">
        <v>2</v>
      </c>
      <c r="D14" s="5">
        <f>[1]BPU!C6</f>
        <v>0</v>
      </c>
      <c r="E14" s="5">
        <f>D14*C14</f>
        <v>0</v>
      </c>
      <c r="F14" s="4">
        <v>52</v>
      </c>
      <c r="G14" s="5">
        <f>[1]BPU!D21</f>
        <v>0</v>
      </c>
      <c r="H14" s="5">
        <f>F14*G14</f>
        <v>0</v>
      </c>
      <c r="I14" s="6">
        <v>2.15</v>
      </c>
      <c r="J14" s="5">
        <f>[1]BPU!C36</f>
        <v>0</v>
      </c>
      <c r="K14" s="5">
        <f>J14*I14</f>
        <v>0</v>
      </c>
      <c r="L14" s="7"/>
      <c r="M14" s="8">
        <f>E14+H14+K14</f>
        <v>0</v>
      </c>
    </row>
    <row r="15" spans="1:13" x14ac:dyDescent="0.35">
      <c r="A15" s="3" t="s">
        <v>14</v>
      </c>
      <c r="B15" s="4" t="s">
        <v>36</v>
      </c>
      <c r="C15" s="4">
        <v>1</v>
      </c>
      <c r="D15" s="5">
        <f>[1]BPU!C4</f>
        <v>0</v>
      </c>
      <c r="E15" s="5">
        <f>D15*C15</f>
        <v>0</v>
      </c>
      <c r="F15" s="4">
        <v>52</v>
      </c>
      <c r="G15" s="5">
        <f>[1]BPU!D22</f>
        <v>0</v>
      </c>
      <c r="H15" s="5">
        <f t="shared" ref="H15:H16" si="4">F15*G15</f>
        <v>0</v>
      </c>
      <c r="I15" s="6">
        <v>1.48</v>
      </c>
      <c r="J15" s="5">
        <f>[1]BPU!C37</f>
        <v>0</v>
      </c>
      <c r="K15" s="5">
        <f t="shared" ref="K15:K16" si="5">J15*I15</f>
        <v>0</v>
      </c>
      <c r="L15" s="7"/>
      <c r="M15" s="8">
        <f t="shared" ref="M15:M16" si="6">E15+H15+K15</f>
        <v>0</v>
      </c>
    </row>
    <row r="16" spans="1:13" x14ac:dyDescent="0.35">
      <c r="A16" s="3" t="s">
        <v>15</v>
      </c>
      <c r="B16" s="4" t="s">
        <v>29</v>
      </c>
      <c r="C16" s="4">
        <v>1</v>
      </c>
      <c r="D16" s="5">
        <f>[1]BPU!C7</f>
        <v>0</v>
      </c>
      <c r="E16" s="5">
        <f t="shared" ref="E16" si="7">D16*C16</f>
        <v>0</v>
      </c>
      <c r="F16" s="4">
        <v>52</v>
      </c>
      <c r="G16" s="5">
        <f>[1]BPU!D23</f>
        <v>0</v>
      </c>
      <c r="H16" s="5">
        <f t="shared" si="4"/>
        <v>0</v>
      </c>
      <c r="I16" s="6">
        <v>0.09</v>
      </c>
      <c r="J16" s="5">
        <f>[1]BPU!C38</f>
        <v>0</v>
      </c>
      <c r="K16" s="5">
        <f t="shared" si="5"/>
        <v>0</v>
      </c>
      <c r="L16" s="7"/>
      <c r="M16" s="8">
        <f t="shared" si="6"/>
        <v>0</v>
      </c>
    </row>
    <row r="17" spans="1:13" x14ac:dyDescent="0.35">
      <c r="A17" s="9"/>
      <c r="B17" s="9"/>
      <c r="C17" s="9"/>
      <c r="D17" s="10"/>
      <c r="E17" s="5">
        <f>SUM(E14:E16)</f>
        <v>0</v>
      </c>
      <c r="F17" s="9"/>
      <c r="G17" s="10"/>
      <c r="H17" s="5">
        <f>SUM(H14:H16)</f>
        <v>0</v>
      </c>
      <c r="I17" s="10"/>
      <c r="J17" s="9"/>
      <c r="K17" s="5">
        <f>SUM(K14:K16)</f>
        <v>0</v>
      </c>
      <c r="M17" s="11">
        <f>SUM(M14:M16)</f>
        <v>0</v>
      </c>
    </row>
    <row r="19" spans="1:13" x14ac:dyDescent="0.35">
      <c r="A19" s="52" t="s">
        <v>17</v>
      </c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</row>
    <row r="20" spans="1:13" ht="72.5" x14ac:dyDescent="0.35">
      <c r="A20" s="2" t="s">
        <v>3</v>
      </c>
      <c r="B20" s="2" t="s">
        <v>44</v>
      </c>
      <c r="C20" s="2" t="s">
        <v>4</v>
      </c>
      <c r="D20" s="18" t="s">
        <v>37</v>
      </c>
      <c r="E20" s="18" t="s">
        <v>39</v>
      </c>
      <c r="F20" s="2" t="s">
        <v>6</v>
      </c>
      <c r="G20" s="2" t="s">
        <v>7</v>
      </c>
      <c r="H20" s="2" t="s">
        <v>8</v>
      </c>
      <c r="I20" s="2" t="s">
        <v>9</v>
      </c>
      <c r="J20" s="2" t="s">
        <v>26</v>
      </c>
      <c r="K20" s="2" t="s">
        <v>10</v>
      </c>
      <c r="L20" s="2" t="s">
        <v>11</v>
      </c>
      <c r="M20" s="2" t="s">
        <v>12</v>
      </c>
    </row>
    <row r="21" spans="1:13" x14ac:dyDescent="0.35">
      <c r="A21" s="3" t="s">
        <v>18</v>
      </c>
      <c r="B21" s="4" t="s">
        <v>28</v>
      </c>
      <c r="C21" s="4">
        <v>3</v>
      </c>
      <c r="D21" s="5">
        <f>[1]BPU!C6</f>
        <v>0</v>
      </c>
      <c r="E21" s="5">
        <f>C21*D21</f>
        <v>0</v>
      </c>
      <c r="F21" s="4">
        <v>52</v>
      </c>
      <c r="G21" s="5">
        <f>[1]BPU!E20</f>
        <v>0</v>
      </c>
      <c r="H21" s="5">
        <f>F21*G21</f>
        <v>0</v>
      </c>
      <c r="I21" s="4">
        <v>11.35</v>
      </c>
      <c r="J21" s="5">
        <f>[1]BPU!C35</f>
        <v>0</v>
      </c>
      <c r="K21" s="5">
        <f>J21*I21</f>
        <v>0</v>
      </c>
      <c r="L21" s="7"/>
      <c r="M21" s="8">
        <f>E21+H21+K21</f>
        <v>0</v>
      </c>
    </row>
    <row r="22" spans="1:13" x14ac:dyDescent="0.35">
      <c r="A22" s="3" t="s">
        <v>13</v>
      </c>
      <c r="B22" s="4" t="s">
        <v>28</v>
      </c>
      <c r="C22" s="4">
        <v>4</v>
      </c>
      <c r="D22" s="5">
        <f>[1]BPU!C6</f>
        <v>0</v>
      </c>
      <c r="E22" s="5">
        <f>D22*C22</f>
        <v>0</v>
      </c>
      <c r="F22" s="4">
        <v>52</v>
      </c>
      <c r="G22" s="5">
        <f>[1]BPU!E21</f>
        <v>0</v>
      </c>
      <c r="H22" s="5">
        <f>F22*G22</f>
        <v>0</v>
      </c>
      <c r="I22" s="4">
        <f>7.25+3.072+0.36</f>
        <v>10.681999999999999</v>
      </c>
      <c r="J22" s="5">
        <f>[1]BPU!C36</f>
        <v>0</v>
      </c>
      <c r="K22" s="5">
        <f>J22*I22</f>
        <v>0</v>
      </c>
      <c r="L22" s="7"/>
      <c r="M22" s="8">
        <f>E22+H22+K22</f>
        <v>0</v>
      </c>
    </row>
    <row r="23" spans="1:13" x14ac:dyDescent="0.35">
      <c r="A23" s="3" t="s">
        <v>14</v>
      </c>
      <c r="B23" s="4" t="s">
        <v>29</v>
      </c>
      <c r="C23" s="4">
        <v>1</v>
      </c>
      <c r="D23" s="5">
        <f>[1]BPU!C7</f>
        <v>0</v>
      </c>
      <c r="E23" s="5">
        <f>D23*C23</f>
        <v>0</v>
      </c>
      <c r="F23" s="4">
        <v>52</v>
      </c>
      <c r="G23" s="5">
        <f>[1]BPU!E22</f>
        <v>0</v>
      </c>
      <c r="H23" s="5">
        <f t="shared" ref="H23:H24" si="8">F23*G23</f>
        <v>0</v>
      </c>
      <c r="I23" s="4">
        <v>1.82</v>
      </c>
      <c r="J23" s="5">
        <f>[1]BPU!C37</f>
        <v>0</v>
      </c>
      <c r="K23" s="5">
        <f t="shared" ref="K23:K24" si="9">J23*I23</f>
        <v>0</v>
      </c>
      <c r="L23" s="7"/>
      <c r="M23" s="8">
        <f t="shared" ref="M23:M24" si="10">E23+H23+K23</f>
        <v>0</v>
      </c>
    </row>
    <row r="24" spans="1:13" x14ac:dyDescent="0.35">
      <c r="A24" s="3" t="s">
        <v>15</v>
      </c>
      <c r="B24" s="4" t="s">
        <v>29</v>
      </c>
      <c r="C24" s="4">
        <v>1</v>
      </c>
      <c r="D24" s="5">
        <f>[1]BPU!C7</f>
        <v>0</v>
      </c>
      <c r="E24" s="5">
        <f t="shared" ref="E24" si="11">D24*C24</f>
        <v>0</v>
      </c>
      <c r="F24" s="4">
        <v>52</v>
      </c>
      <c r="G24" s="5">
        <f>[1]BPU!E23</f>
        <v>0</v>
      </c>
      <c r="H24" s="5">
        <f t="shared" si="8"/>
        <v>0</v>
      </c>
      <c r="I24" s="4">
        <v>0.12</v>
      </c>
      <c r="J24" s="5">
        <f>[1]BPU!C38</f>
        <v>0</v>
      </c>
      <c r="K24" s="5">
        <f t="shared" si="9"/>
        <v>0</v>
      </c>
      <c r="L24" s="7"/>
      <c r="M24" s="8">
        <f t="shared" si="10"/>
        <v>0</v>
      </c>
    </row>
    <row r="25" spans="1:13" x14ac:dyDescent="0.35">
      <c r="A25" s="9"/>
      <c r="B25" s="9"/>
      <c r="C25" s="9"/>
      <c r="D25" s="10"/>
      <c r="E25" s="5">
        <f>SUM(E21:E24)</f>
        <v>0</v>
      </c>
      <c r="F25" s="9"/>
      <c r="G25" s="10"/>
      <c r="H25" s="5">
        <f>SUM(H22:H24)</f>
        <v>0</v>
      </c>
      <c r="I25" s="10"/>
      <c r="J25" s="9"/>
      <c r="K25" s="5">
        <f>SUM(K22:K24)</f>
        <v>0</v>
      </c>
      <c r="M25" s="11">
        <f>SUM(M22:M24)</f>
        <v>0</v>
      </c>
    </row>
    <row r="27" spans="1:13" x14ac:dyDescent="0.35">
      <c r="A27" s="12"/>
      <c r="B27" s="46" t="s">
        <v>46</v>
      </c>
    </row>
    <row r="28" spans="1:13" x14ac:dyDescent="0.35">
      <c r="A28" s="48" t="s">
        <v>20</v>
      </c>
      <c r="B28" s="47">
        <f>M10*4</f>
        <v>0</v>
      </c>
    </row>
    <row r="29" spans="1:13" x14ac:dyDescent="0.35">
      <c r="A29" s="48" t="s">
        <v>45</v>
      </c>
      <c r="B29" s="47">
        <f>M17*4</f>
        <v>0</v>
      </c>
    </row>
    <row r="30" spans="1:13" x14ac:dyDescent="0.35">
      <c r="A30" s="48" t="s">
        <v>17</v>
      </c>
      <c r="B30" s="47">
        <f>M25*4</f>
        <v>0</v>
      </c>
    </row>
  </sheetData>
  <mergeCells count="4">
    <mergeCell ref="A1:M1"/>
    <mergeCell ref="A5:M5"/>
    <mergeCell ref="A12:M12"/>
    <mergeCell ref="A19:M19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1EDC8B-C857-4DEB-AF54-6004834DB660}">
  <sheetPr>
    <pageSetUpPr fitToPage="1"/>
  </sheetPr>
  <dimension ref="A1:K37"/>
  <sheetViews>
    <sheetView tabSelected="1" topLeftCell="A4" zoomScale="85" zoomScaleNormal="85" workbookViewId="0">
      <selection activeCell="D20" sqref="D20"/>
    </sheetView>
  </sheetViews>
  <sheetFormatPr baseColWidth="10" defaultRowHeight="14.5" x14ac:dyDescent="0.35"/>
  <cols>
    <col min="2" max="2" width="41" customWidth="1"/>
    <col min="3" max="3" width="21.54296875" customWidth="1"/>
    <col min="4" max="4" width="23.54296875" customWidth="1"/>
    <col min="5" max="5" width="16.453125" bestFit="1" customWidth="1"/>
  </cols>
  <sheetData>
    <row r="1" spans="1:11" ht="60" customHeight="1" thickBot="1" x14ac:dyDescent="0.4">
      <c r="A1" s="49" t="s">
        <v>40</v>
      </c>
      <c r="B1" s="50"/>
      <c r="C1" s="50"/>
      <c r="D1" s="50"/>
      <c r="E1" s="51"/>
    </row>
    <row r="2" spans="1:11" ht="23.15" customHeight="1" thickBot="1" x14ac:dyDescent="0.4">
      <c r="A2" s="45"/>
      <c r="B2" s="45"/>
      <c r="C2" s="45"/>
      <c r="D2" s="45"/>
      <c r="E2" s="45"/>
    </row>
    <row r="3" spans="1:11" ht="15" thickBot="1" x14ac:dyDescent="0.4">
      <c r="B3" s="56" t="s">
        <v>19</v>
      </c>
      <c r="C3" s="57"/>
    </row>
    <row r="4" spans="1:11" ht="42.5" thickBot="1" x14ac:dyDescent="0.4">
      <c r="B4" s="24"/>
      <c r="C4" s="30" t="s">
        <v>5</v>
      </c>
      <c r="K4" s="20"/>
    </row>
    <row r="5" spans="1:11" x14ac:dyDescent="0.35">
      <c r="B5" s="25" t="s">
        <v>27</v>
      </c>
      <c r="C5" s="26"/>
    </row>
    <row r="6" spans="1:11" x14ac:dyDescent="0.35">
      <c r="B6" s="25" t="s">
        <v>28</v>
      </c>
      <c r="C6" s="27"/>
    </row>
    <row r="7" spans="1:11" x14ac:dyDescent="0.35">
      <c r="B7" s="25" t="s">
        <v>29</v>
      </c>
      <c r="C7" s="27"/>
    </row>
    <row r="8" spans="1:11" x14ac:dyDescent="0.35">
      <c r="B8" s="25" t="s">
        <v>30</v>
      </c>
      <c r="C8" s="27"/>
    </row>
    <row r="9" spans="1:11" x14ac:dyDescent="0.35">
      <c r="B9" s="25" t="s">
        <v>31</v>
      </c>
      <c r="C9" s="27"/>
    </row>
    <row r="10" spans="1:11" x14ac:dyDescent="0.35">
      <c r="B10" s="25" t="s">
        <v>32</v>
      </c>
      <c r="C10" s="27"/>
    </row>
    <row r="11" spans="1:11" x14ac:dyDescent="0.35">
      <c r="B11" s="25" t="s">
        <v>36</v>
      </c>
      <c r="C11" s="27"/>
    </row>
    <row r="12" spans="1:11" x14ac:dyDescent="0.35">
      <c r="B12" s="25" t="s">
        <v>35</v>
      </c>
      <c r="C12" s="27"/>
    </row>
    <row r="13" spans="1:11" s="16" customFormat="1" ht="15" thickBot="1" x14ac:dyDescent="0.4">
      <c r="B13" s="28" t="s">
        <v>33</v>
      </c>
      <c r="C13" s="29"/>
    </row>
    <row r="14" spans="1:11" x14ac:dyDescent="0.35">
      <c r="A14" s="17" t="s">
        <v>34</v>
      </c>
    </row>
    <row r="15" spans="1:11" ht="15" thickBot="1" x14ac:dyDescent="0.4">
      <c r="A15" s="17"/>
    </row>
    <row r="16" spans="1:11" ht="15" thickBot="1" x14ac:dyDescent="0.4">
      <c r="B16" s="58" t="s">
        <v>41</v>
      </c>
      <c r="C16" s="59"/>
      <c r="D16" s="59"/>
      <c r="E16" s="60"/>
    </row>
    <row r="17" spans="2:5" ht="29.25" customHeight="1" thickBot="1" x14ac:dyDescent="0.4">
      <c r="B17" s="42"/>
      <c r="C17" s="53" t="s">
        <v>7</v>
      </c>
      <c r="D17" s="54"/>
      <c r="E17" s="55"/>
    </row>
    <row r="18" spans="2:5" x14ac:dyDescent="0.35">
      <c r="B18" s="24"/>
      <c r="C18" s="21" t="s">
        <v>20</v>
      </c>
      <c r="D18" s="21" t="s">
        <v>21</v>
      </c>
      <c r="E18" s="43" t="s">
        <v>22</v>
      </c>
    </row>
    <row r="19" spans="2:5" x14ac:dyDescent="0.35">
      <c r="B19" s="32" t="s">
        <v>18</v>
      </c>
      <c r="C19" s="14"/>
      <c r="D19" s="15"/>
      <c r="E19" s="27"/>
    </row>
    <row r="20" spans="2:5" x14ac:dyDescent="0.35">
      <c r="B20" s="32" t="s">
        <v>13</v>
      </c>
      <c r="C20" s="3"/>
      <c r="D20" s="12"/>
      <c r="E20" s="27"/>
    </row>
    <row r="21" spans="2:5" x14ac:dyDescent="0.35">
      <c r="B21" s="32" t="s">
        <v>14</v>
      </c>
      <c r="C21" s="3"/>
      <c r="D21" s="12"/>
      <c r="E21" s="27"/>
    </row>
    <row r="22" spans="2:5" ht="15" thickBot="1" x14ac:dyDescent="0.4">
      <c r="B22" s="33" t="s">
        <v>15</v>
      </c>
      <c r="C22" s="44"/>
      <c r="D22" s="41"/>
      <c r="E22" s="34"/>
    </row>
    <row r="25" spans="2:5" ht="15" thickBot="1" x14ac:dyDescent="0.4"/>
    <row r="26" spans="2:5" ht="15" thickBot="1" x14ac:dyDescent="0.4">
      <c r="B26" s="58" t="s">
        <v>42</v>
      </c>
      <c r="C26" s="59"/>
      <c r="D26" s="60"/>
    </row>
    <row r="27" spans="2:5" ht="118.5" customHeight="1" thickBot="1" x14ac:dyDescent="0.4">
      <c r="B27" s="35"/>
      <c r="C27" s="22" t="s">
        <v>23</v>
      </c>
      <c r="D27" s="23" t="s">
        <v>24</v>
      </c>
    </row>
    <row r="28" spans="2:5" x14ac:dyDescent="0.35">
      <c r="B28" s="36" t="s">
        <v>20</v>
      </c>
      <c r="C28" s="21"/>
      <c r="D28" s="37"/>
    </row>
    <row r="29" spans="2:5" x14ac:dyDescent="0.35">
      <c r="B29" s="38" t="s">
        <v>21</v>
      </c>
      <c r="C29" s="13"/>
      <c r="D29" s="39"/>
    </row>
    <row r="30" spans="2:5" ht="15" thickBot="1" x14ac:dyDescent="0.4">
      <c r="B30" s="40" t="s">
        <v>22</v>
      </c>
      <c r="C30" s="41"/>
      <c r="D30" s="34"/>
    </row>
    <row r="31" spans="2:5" ht="15" thickBot="1" x14ac:dyDescent="0.4"/>
    <row r="32" spans="2:5" ht="25" customHeight="1" thickBot="1" x14ac:dyDescent="0.4">
      <c r="B32" s="56" t="s">
        <v>25</v>
      </c>
      <c r="C32" s="57"/>
    </row>
    <row r="33" spans="2:3" ht="29.5" thickBot="1" x14ac:dyDescent="0.4">
      <c r="B33" s="24"/>
      <c r="C33" s="31" t="s">
        <v>26</v>
      </c>
    </row>
    <row r="34" spans="2:3" x14ac:dyDescent="0.35">
      <c r="B34" s="32" t="s">
        <v>18</v>
      </c>
      <c r="C34" s="26"/>
    </row>
    <row r="35" spans="2:3" x14ac:dyDescent="0.35">
      <c r="B35" s="32" t="s">
        <v>13</v>
      </c>
      <c r="C35" s="27"/>
    </row>
    <row r="36" spans="2:3" x14ac:dyDescent="0.35">
      <c r="B36" s="32" t="s">
        <v>14</v>
      </c>
      <c r="C36" s="27"/>
    </row>
    <row r="37" spans="2:3" ht="15" thickBot="1" x14ac:dyDescent="0.4">
      <c r="B37" s="33" t="s">
        <v>15</v>
      </c>
      <c r="C37" s="34"/>
    </row>
  </sheetData>
  <mergeCells count="6">
    <mergeCell ref="C17:E17"/>
    <mergeCell ref="A1:E1"/>
    <mergeCell ref="B3:C3"/>
    <mergeCell ref="B32:C32"/>
    <mergeCell ref="B16:E16"/>
    <mergeCell ref="B26:D26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27E268600E6EB438059A25686214DB2" ma:contentTypeVersion="3" ma:contentTypeDescription="Crée un document." ma:contentTypeScope="" ma:versionID="50a46cb910d8ceaf2afaf95b78fe0103">
  <xsd:schema xmlns:xsd="http://www.w3.org/2001/XMLSchema" xmlns:xs="http://www.w3.org/2001/XMLSchema" xmlns:p="http://schemas.microsoft.com/office/2006/metadata/properties" xmlns:ns2="5b747c05-9951-4cfd-9e97-78b7df05a326" targetNamespace="http://schemas.microsoft.com/office/2006/metadata/properties" ma:root="true" ma:fieldsID="9355a71014c8e3af18931d64a85e9b94" ns2:_="">
    <xsd:import namespace="5b747c05-9951-4cfd-9e97-78b7df05a326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747c05-9951-4cfd-9e97-78b7df05a32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568DF85-A342-4125-8A92-306D2E91841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F324A2E-1E1E-4929-A1B5-F0C4B2ABDF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b747c05-9951-4cfd-9e97-78b7df05a32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651AA54-A9DA-4230-BFC7-1B4EC66AA72F}">
  <ds:schemaRefs>
    <ds:schemaRef ds:uri="http://purl.org/dc/elements/1.1/"/>
    <ds:schemaRef ds:uri="http://www.w3.org/XML/1998/namespace"/>
    <ds:schemaRef ds:uri="http://schemas.microsoft.com/office/2006/documentManagement/types"/>
    <ds:schemaRef ds:uri="5b747c05-9951-4cfd-9e97-78b7df05a326"/>
    <ds:schemaRef ds:uri="http://schemas.microsoft.com/office/2006/metadata/properties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DQE</vt:lpstr>
      <vt:lpstr>BPU</vt:lpstr>
      <vt:lpstr>BPU!Zone_d_impression</vt:lpstr>
      <vt:lpstr>DQE!Zone_d_impression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PICHOT Margaux</dc:creator>
  <cp:lastModifiedBy>DEWINCK Adrien</cp:lastModifiedBy>
  <cp:lastPrinted>2025-10-30T16:39:16Z</cp:lastPrinted>
  <dcterms:created xsi:type="dcterms:W3CDTF">2025-07-22T13:18:39Z</dcterms:created>
  <dcterms:modified xsi:type="dcterms:W3CDTF">2025-11-17T13:24:58Z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0x010100027E268600E6EB438059A25686214DB2</vt:lpwstr>
  </property>
</Properties>
</file>